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2205" activeTab="0"/>
  </bookViews>
  <sheets>
    <sheet name="Maxie Mouse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'Maxie Mouse'!$A$1:$J$51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<sst xmlns="http://schemas.openxmlformats.org/spreadsheetml/2006/main" count="105" uniqueCount="102">
  <si>
    <t>Villains and Vigilantes 2nd Edition</t>
  </si>
  <si>
    <t>Identity:</t>
  </si>
  <si>
    <t>Side:</t>
  </si>
  <si>
    <t>Weight:</t>
  </si>
  <si>
    <t>Name: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</si>
  <si>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</si>
  <si>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</si>
  <si>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</si>
  <si>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</si>
  <si>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</si>
  <si>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</si>
  <si>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</si>
  <si>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</si>
  <si>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</si>
  <si>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</si>
  <si>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</si>
  <si>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</si>
  <si>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</si>
  <si>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</si>
  <si>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</si>
  <si>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</si>
  <si>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</si>
  <si>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</si>
  <si>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</si>
  <si>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</si>
  <si>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</si>
  <si>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</si>
  <si>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</si>
  <si>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</si>
  <si>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</si>
  <si>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</si>
  <si>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</si>
  <si>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</si>
  <si>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</si>
  <si>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</si>
  <si>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</si>
  <si>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</si>
  <si>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</si>
  <si>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</si>
  <si>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</si>
  <si>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</si>
  <si>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</si>
  <si>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</si>
  <si>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</si>
  <si>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</si>
  <si>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</si>
  <si>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</si>
  <si>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</si>
  <si>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</si>
  <si>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</si>
  <si>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</si>
  <si>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</si>
  <si>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</si>
  <si>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</si>
  <si>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</si>
  <si>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</si>
  <si>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</si>
  <si>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</si>
  <si>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</si>
  <si>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</si>
  <si>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</si>
  <si>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</si>
  <si>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</si>
  <si>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</si>
  <si>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</si>
  <si>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</si>
  <si>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</si>
  <si>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</si>
  <si>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</si>
  <si>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</si>
  <si>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</si>
  <si>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</si>
  <si>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Ray Sidney</t>
  </si>
  <si>
    <t>Neutral</t>
  </si>
  <si>
    <t>Maxie Mouse</t>
  </si>
  <si>
    <t>?</t>
  </si>
  <si>
    <t>Invulnerability: 30 pts.</t>
  </si>
  <si>
    <t>Size Change (Smaller - permanent): HF=6 (1' tall), WF=.004</t>
  </si>
  <si>
    <t>Stretching: Max length/width=81", PR=1/defense, movement only otherwise</t>
  </si>
  <si>
    <t>Heightened Speed: +300" Ground Move, +30 Initiative</t>
  </si>
  <si>
    <t xml:space="preserve">Illusions (Solid Energy - Inanimate): CP=(Power*2), 1 CP=1 structural point 50 lbs. PR=2/item + </t>
  </si>
  <si>
    <t xml:space="preserve">   movement (no action required), Range=A*2", items dissipate if range exceeded.</t>
  </si>
  <si>
    <t>Prejudice: No one takes him seriously</t>
  </si>
  <si>
    <t>344" Running (total)</t>
  </si>
  <si>
    <t>(American) Cartoonist</t>
  </si>
  <si>
    <t xml:space="preserve">Ray was a cartoonist who created the character Maxie Mouse in the 1940's. </t>
  </si>
  <si>
    <t xml:space="preserve">The character became immensely popular and Ray was promoted eventually Ray became head of the </t>
  </si>
  <si>
    <t xml:space="preserve">studio and renamed it Sidney Studios. Almost 60 years later Ray is retired and has no control over the </t>
  </si>
  <si>
    <t xml:space="preserve">use of his characters. A corporation purchased the studio from Ray when it was suffering financial </t>
  </si>
  <si>
    <t>problems. Maxie has been sold out, not only are the new cartoons non-violent pap, unlike the anvil-</t>
  </si>
  <si>
    <t xml:space="preserve">that is hideously expensive and totally unsafe. This was the final straw and in his final days Ray turned </t>
  </si>
  <si>
    <t xml:space="preserve">to a houngan (voodoo priest) that he had known from years previous. </t>
  </si>
  <si>
    <t xml:space="preserve">seen running about the park and dropping anvils on park executives. At first the anvils would disappear </t>
  </si>
  <si>
    <t xml:space="preserve">before hitting anyone, but when park officials responded by advertising that the spirits of Ray and Maxie </t>
  </si>
  <si>
    <t>were "blessing the park in their own unique way" it began to get bloody.</t>
  </si>
  <si>
    <t xml:space="preserve">Maxie is a cartoon mouse about a foot tall. He acts much like you would expect a toon, if you hit him </t>
  </si>
  <si>
    <t xml:space="preserve">with a frying pan he will use his stretching to shape his head like the pan, but it's almost impossible to </t>
  </si>
  <si>
    <t xml:space="preserve">get past his invulnerability. He uses his solid energy illusions to drop anvils on opponents and create </t>
  </si>
  <si>
    <t xml:space="preserve">giant mallets to whack people with. The recipients of his wrath will only be those whom he deems </t>
  </si>
  <si>
    <t>responsible for the decline of the Maxie Mouse character, but he's not afraid to defend himself.</t>
  </si>
  <si>
    <t xml:space="preserve">dropping fests that the previous cartoons were, but his face and name are placed on a new theme park </t>
  </si>
  <si>
    <t xml:space="preserve">The day Ray died a strange presence began to haunt the Maxie Fun Park. Maxie Mouse himself was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</si>
</sst>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0" fillId="0" borderId="1" xfId="0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3" ht="12.75">
      <c r="A2" s="2" t="s">
        <v>1</v>
      </c>
      <c r="B2" s="3" t="s">
        <v>72</v>
      </c>
      <c r="C2" s="3"/>
      <c r="D2" s="3"/>
      <c r="E2" s="3"/>
      <c r="F2" s="3"/>
      <c r="G2" s="2" t="s">
        <v>2</v>
      </c>
      <c r="H2" s="4" t="s">
        <v>73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2" t="s">
        <v>4</v>
      </c>
      <c r="B3" s="3" t="s">
        <v>74</v>
      </c>
      <c r="C3" s="3"/>
      <c r="D3" s="3"/>
      <c r="E3" s="3"/>
      <c r="F3" s="3"/>
      <c r="G3" s="2" t="s">
        <v>5</v>
      </c>
      <c r="H3" s="4" t="s">
        <v>6</v>
      </c>
      <c r="Q3" t="s">
        <v>7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2" t="s">
        <v>8</v>
      </c>
      <c r="B4" s="5">
        <v>0</v>
      </c>
      <c r="C4" s="5"/>
      <c r="D4" s="5"/>
      <c r="E4" s="5"/>
      <c r="F4" s="5"/>
      <c r="G4" s="2" t="s">
        <v>9</v>
      </c>
      <c r="H4" s="6">
        <v>1</v>
      </c>
      <c r="I4" s="7" t="s">
        <v>10</v>
      </c>
      <c r="J4" s="6" t="s">
        <v>75</v>
      </c>
      <c r="Q4" t="s">
        <v>11</v>
      </c>
      <c r="R4">
        <v>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t="s">
        <v>20</v>
      </c>
      <c r="AB4" t="s">
        <v>21</v>
      </c>
      <c r="AC4" t="s">
        <v>22</v>
      </c>
      <c r="AD4" t="s">
        <v>23</v>
      </c>
      <c r="AE4" t="s">
        <v>24</v>
      </c>
      <c r="AF4" t="s">
        <v>25</v>
      </c>
      <c r="AG4" t="s">
        <v>26</v>
      </c>
    </row>
    <row r="5" spans="1:49" ht="12.75">
      <c r="A5" s="2" t="s">
        <v>27</v>
      </c>
      <c r="B5" s="8"/>
      <c r="C5" s="8"/>
      <c r="D5" s="8"/>
      <c r="E5" s="8"/>
      <c r="F5" s="8"/>
      <c r="G5" s="2" t="s">
        <v>28</v>
      </c>
      <c r="H5" s="3"/>
      <c r="I5" s="3"/>
      <c r="J5" s="3"/>
      <c r="Q5" t="s">
        <v>29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9" t="s">
        <v>76</v>
      </c>
      <c r="B6" s="9"/>
      <c r="C6" s="9"/>
      <c r="D6" s="9"/>
      <c r="E6" s="9"/>
      <c r="F6" s="9"/>
      <c r="G6" s="9"/>
      <c r="H6" s="9"/>
      <c r="I6" s="9"/>
      <c r="J6" s="9"/>
      <c r="Q6" t="s">
        <v>30</v>
      </c>
      <c r="R6" s="10">
        <v>0.2</v>
      </c>
      <c r="S6" s="10">
        <v>0.4</v>
      </c>
      <c r="T6" s="10">
        <v>0.6</v>
      </c>
      <c r="U6" s="10">
        <v>0.8</v>
      </c>
      <c r="V6" s="10">
        <v>1</v>
      </c>
      <c r="W6" s="10">
        <v>1.2</v>
      </c>
      <c r="X6" s="10">
        <v>1.4</v>
      </c>
      <c r="Y6" s="10">
        <v>1.6</v>
      </c>
      <c r="Z6" s="10">
        <v>1.8</v>
      </c>
      <c r="AA6" s="10">
        <v>2</v>
      </c>
      <c r="AB6" s="10">
        <v>2.2</v>
      </c>
      <c r="AC6" s="10">
        <v>2.4</v>
      </c>
      <c r="AD6" s="10">
        <v>2.6</v>
      </c>
      <c r="AE6" s="10">
        <v>2.8</v>
      </c>
      <c r="AF6" s="10">
        <v>3</v>
      </c>
      <c r="AG6" s="10">
        <v>3.2</v>
      </c>
      <c r="AH6" s="10">
        <v>3.4</v>
      </c>
      <c r="AI6" s="10">
        <v>3.6</v>
      </c>
      <c r="AJ6" s="10">
        <v>3.8</v>
      </c>
      <c r="AK6" s="10">
        <v>4</v>
      </c>
      <c r="AL6" s="10">
        <v>4.2</v>
      </c>
      <c r="AM6" s="10">
        <v>4.4</v>
      </c>
      <c r="AN6" s="10">
        <v>4.6</v>
      </c>
      <c r="AO6" s="10">
        <v>4.8</v>
      </c>
      <c r="AP6" s="10">
        <v>5</v>
      </c>
      <c r="AQ6" s="10">
        <v>5.2</v>
      </c>
      <c r="AR6" s="10">
        <v>5.4</v>
      </c>
      <c r="AS6" s="10">
        <v>5.6</v>
      </c>
      <c r="AT6" s="10">
        <v>5.8</v>
      </c>
      <c r="AU6" s="10">
        <v>6</v>
      </c>
      <c r="AV6" s="10">
        <v>6.2</v>
      </c>
      <c r="AW6" s="10">
        <v>6.4</v>
      </c>
    </row>
    <row r="7" spans="1:49" ht="12.75">
      <c r="A7" s="9" t="s">
        <v>77</v>
      </c>
      <c r="B7" s="9"/>
      <c r="C7" s="9"/>
      <c r="D7" s="9"/>
      <c r="E7" s="9"/>
      <c r="F7" s="9"/>
      <c r="G7" s="9"/>
      <c r="H7" s="9"/>
      <c r="I7" s="9"/>
      <c r="J7" s="9"/>
      <c r="Q7" t="s">
        <v>31</v>
      </c>
      <c r="R7" s="10">
        <v>0.1</v>
      </c>
      <c r="S7" s="10">
        <v>0.2</v>
      </c>
      <c r="T7" s="10">
        <v>0.4</v>
      </c>
      <c r="U7" s="10">
        <v>0.6</v>
      </c>
      <c r="V7" s="10">
        <v>1</v>
      </c>
      <c r="W7" s="10">
        <v>1.4</v>
      </c>
      <c r="X7" s="10">
        <v>1.8</v>
      </c>
      <c r="Y7" s="10">
        <v>2.2</v>
      </c>
      <c r="Z7" s="10">
        <v>2.6</v>
      </c>
      <c r="AA7" s="10">
        <v>3</v>
      </c>
      <c r="AB7" s="10">
        <v>3.4</v>
      </c>
      <c r="AC7" s="10">
        <v>3.8</v>
      </c>
      <c r="AD7" s="10">
        <v>4.2</v>
      </c>
      <c r="AE7" s="10">
        <v>4.6</v>
      </c>
      <c r="AF7" s="10">
        <v>5</v>
      </c>
      <c r="AG7" s="10">
        <v>5.4</v>
      </c>
      <c r="AH7" s="10">
        <v>5.8</v>
      </c>
      <c r="AI7" s="10">
        <v>6.2</v>
      </c>
      <c r="AJ7" s="10">
        <v>6.6</v>
      </c>
      <c r="AK7" s="10">
        <v>7</v>
      </c>
      <c r="AL7" s="10">
        <v>7.4</v>
      </c>
      <c r="AM7" s="10">
        <v>7.8</v>
      </c>
      <c r="AN7" s="10">
        <v>8.2</v>
      </c>
      <c r="AO7" s="10">
        <v>8.6</v>
      </c>
      <c r="AP7" s="10">
        <v>9</v>
      </c>
      <c r="AQ7" s="10">
        <v>9.4</v>
      </c>
      <c r="AR7" s="10">
        <v>9.8</v>
      </c>
      <c r="AS7" s="10">
        <v>10.2</v>
      </c>
      <c r="AT7" s="10">
        <v>10.6</v>
      </c>
      <c r="AU7" s="10">
        <v>11</v>
      </c>
      <c r="AV7" s="10">
        <v>11.4</v>
      </c>
      <c r="AW7" s="10">
        <v>11.8</v>
      </c>
    </row>
    <row r="8" spans="1:49" ht="12.75">
      <c r="A8" s="9" t="s">
        <v>78</v>
      </c>
      <c r="B8" s="9"/>
      <c r="C8" s="9"/>
      <c r="D8" s="9"/>
      <c r="E8" s="9"/>
      <c r="F8" s="9"/>
      <c r="G8" s="9"/>
      <c r="H8" s="9"/>
      <c r="I8" s="9"/>
      <c r="J8" s="9"/>
      <c r="Q8" t="s">
        <v>32</v>
      </c>
      <c r="R8" s="11">
        <v>0.08</v>
      </c>
      <c r="S8" s="11">
        <v>0.09</v>
      </c>
      <c r="T8" s="10">
        <v>0.1</v>
      </c>
      <c r="U8" s="10">
        <v>0.2</v>
      </c>
      <c r="V8" s="11">
        <v>0.25</v>
      </c>
      <c r="W8" s="10">
        <v>0.3</v>
      </c>
      <c r="X8" s="10">
        <v>0.4</v>
      </c>
      <c r="Y8" s="10">
        <v>0.5</v>
      </c>
      <c r="Z8" s="10">
        <v>0.6</v>
      </c>
      <c r="AA8" s="10">
        <v>0.7</v>
      </c>
      <c r="AB8" s="10">
        <v>0.8</v>
      </c>
      <c r="AC8" s="10">
        <v>0.9</v>
      </c>
      <c r="AD8" s="10">
        <v>1</v>
      </c>
      <c r="AE8" s="10">
        <v>1.1</v>
      </c>
      <c r="AF8" s="10">
        <v>1.2</v>
      </c>
      <c r="AG8" s="10">
        <v>1.3</v>
      </c>
      <c r="AH8" s="10">
        <v>1.4</v>
      </c>
      <c r="AI8" s="10">
        <v>1.5</v>
      </c>
      <c r="AJ8" s="10">
        <v>1.6</v>
      </c>
      <c r="AK8" s="10">
        <v>1.7</v>
      </c>
      <c r="AL8" s="10">
        <v>1.8</v>
      </c>
      <c r="AM8" s="10">
        <v>1.9</v>
      </c>
      <c r="AN8" s="10">
        <v>2</v>
      </c>
      <c r="AO8" s="10">
        <v>2.1</v>
      </c>
      <c r="AP8" s="10">
        <v>2.2</v>
      </c>
      <c r="AQ8" s="10">
        <v>2.3</v>
      </c>
      <c r="AR8" s="10">
        <v>2.4</v>
      </c>
      <c r="AS8" s="10">
        <v>2.5</v>
      </c>
      <c r="AT8" s="10">
        <v>2.6</v>
      </c>
      <c r="AU8" s="10">
        <v>2.7</v>
      </c>
      <c r="AV8" s="10">
        <v>2.8</v>
      </c>
      <c r="AW8" s="10">
        <v>2.9</v>
      </c>
    </row>
    <row r="9" spans="1:49" ht="12.75">
      <c r="A9" s="9" t="s">
        <v>79</v>
      </c>
      <c r="B9" s="9"/>
      <c r="C9" s="9"/>
      <c r="D9" s="9"/>
      <c r="E9" s="9"/>
      <c r="F9" s="9"/>
      <c r="G9" s="9"/>
      <c r="H9" s="9"/>
      <c r="I9" s="9"/>
      <c r="J9" s="9"/>
      <c r="Q9" t="s">
        <v>33</v>
      </c>
      <c r="R9" s="10">
        <v>1</v>
      </c>
      <c r="S9" s="10">
        <v>0.7</v>
      </c>
      <c r="T9" s="10">
        <v>0.8</v>
      </c>
      <c r="U9" s="10">
        <v>0.9</v>
      </c>
      <c r="V9" s="10">
        <v>1</v>
      </c>
      <c r="W9" s="10">
        <v>1.1</v>
      </c>
      <c r="X9" s="10">
        <v>1.2</v>
      </c>
      <c r="Y9" s="10">
        <v>1.3</v>
      </c>
      <c r="Z9" s="10">
        <v>1.4</v>
      </c>
      <c r="AA9" s="10">
        <v>1.5</v>
      </c>
      <c r="AB9" s="10">
        <v>1.6</v>
      </c>
      <c r="AC9" s="10">
        <v>1.7</v>
      </c>
      <c r="AD9" s="10">
        <v>1.8</v>
      </c>
      <c r="AE9" s="10">
        <v>1.9</v>
      </c>
      <c r="AF9" s="10">
        <v>2</v>
      </c>
      <c r="AG9" s="10">
        <v>2.1</v>
      </c>
      <c r="AH9" s="10">
        <v>2.2</v>
      </c>
      <c r="AI9" s="10">
        <v>2.3</v>
      </c>
      <c r="AJ9" s="10">
        <v>2.4</v>
      </c>
      <c r="AK9" s="10">
        <v>2.5</v>
      </c>
      <c r="AL9" s="10">
        <v>2.6</v>
      </c>
      <c r="AM9" s="10">
        <v>2.7</v>
      </c>
      <c r="AN9" s="10">
        <v>2.8</v>
      </c>
      <c r="AO9" s="10">
        <v>2.9</v>
      </c>
      <c r="AP9" s="10">
        <v>3</v>
      </c>
      <c r="AQ9" s="10">
        <v>3.1</v>
      </c>
      <c r="AR9" s="10">
        <v>3.2</v>
      </c>
      <c r="AS9" s="10">
        <v>3.3</v>
      </c>
      <c r="AT9" s="10">
        <v>3.4</v>
      </c>
      <c r="AU9" s="10">
        <v>3.5</v>
      </c>
      <c r="AV9" s="10">
        <v>3.6</v>
      </c>
      <c r="AW9" s="10">
        <v>3.7</v>
      </c>
    </row>
    <row r="10" spans="1:49" ht="12.75">
      <c r="A10" s="9" t="s">
        <v>80</v>
      </c>
      <c r="B10" s="9"/>
      <c r="C10" s="9"/>
      <c r="D10" s="9"/>
      <c r="E10" s="9"/>
      <c r="F10" s="9"/>
      <c r="G10" s="9"/>
      <c r="H10" s="9"/>
      <c r="I10" s="9"/>
      <c r="J10" s="9"/>
      <c r="Q10" t="s">
        <v>34</v>
      </c>
      <c r="R10" s="12">
        <v>0</v>
      </c>
      <c r="S10" s="12">
        <v>-2</v>
      </c>
      <c r="T10" s="12">
        <v>-1</v>
      </c>
      <c r="U10" s="12">
        <v>-1</v>
      </c>
      <c r="V10" s="12">
        <v>0</v>
      </c>
      <c r="W10" s="12">
        <v>0</v>
      </c>
      <c r="X10" s="12">
        <v>1</v>
      </c>
      <c r="Y10" s="12">
        <v>1</v>
      </c>
      <c r="Z10" s="12">
        <v>2</v>
      </c>
      <c r="AA10" s="12">
        <v>2</v>
      </c>
      <c r="AB10" s="12">
        <v>3</v>
      </c>
      <c r="AC10" s="12">
        <v>3</v>
      </c>
      <c r="AD10" s="12">
        <v>4</v>
      </c>
      <c r="AE10" s="12">
        <v>4</v>
      </c>
      <c r="AF10" s="12">
        <v>5</v>
      </c>
      <c r="AG10" s="12">
        <v>5</v>
      </c>
      <c r="AH10" s="12">
        <v>6</v>
      </c>
      <c r="AI10" s="12">
        <v>6</v>
      </c>
      <c r="AJ10" s="12">
        <v>7</v>
      </c>
      <c r="AK10" s="12">
        <v>7</v>
      </c>
      <c r="AL10" s="12">
        <v>8</v>
      </c>
      <c r="AM10" s="12">
        <v>8</v>
      </c>
      <c r="AN10" s="12">
        <v>9</v>
      </c>
      <c r="AO10" s="12">
        <v>9</v>
      </c>
      <c r="AP10" s="12">
        <v>10</v>
      </c>
      <c r="AQ10" s="12">
        <v>10</v>
      </c>
      <c r="AR10" s="12">
        <v>11</v>
      </c>
      <c r="AS10" s="12">
        <v>11</v>
      </c>
      <c r="AT10" s="12">
        <v>12</v>
      </c>
      <c r="AU10" s="12">
        <v>12</v>
      </c>
      <c r="AV10" s="12">
        <v>13</v>
      </c>
      <c r="AW10" s="12">
        <v>13</v>
      </c>
    </row>
    <row r="11" spans="1:49" ht="12.75">
      <c r="A11" s="9" t="s">
        <v>81</v>
      </c>
      <c r="B11" s="9"/>
      <c r="C11" s="9"/>
      <c r="D11" s="9"/>
      <c r="E11" s="9"/>
      <c r="F11" s="9"/>
      <c r="G11" s="9"/>
      <c r="H11" s="9"/>
      <c r="I11" s="9"/>
      <c r="J11" s="9"/>
      <c r="Q11" t="s">
        <v>35</v>
      </c>
      <c r="R11" s="12">
        <v>0</v>
      </c>
      <c r="S11" s="12">
        <v>2</v>
      </c>
      <c r="T11" s="12">
        <v>4</v>
      </c>
      <c r="U11" s="12">
        <v>6</v>
      </c>
      <c r="V11" s="12">
        <v>8</v>
      </c>
      <c r="W11" s="12">
        <v>10</v>
      </c>
      <c r="X11" s="12">
        <v>12</v>
      </c>
      <c r="Y11" s="12">
        <v>14</v>
      </c>
      <c r="Z11" s="12">
        <v>16</v>
      </c>
      <c r="AA11" s="12">
        <v>18</v>
      </c>
      <c r="AB11" s="12">
        <v>20</v>
      </c>
      <c r="AC11" s="12">
        <v>22</v>
      </c>
      <c r="AD11" s="12">
        <v>24</v>
      </c>
      <c r="AE11" s="12">
        <v>26</v>
      </c>
      <c r="AF11" s="12">
        <v>28</v>
      </c>
      <c r="AG11" s="12">
        <v>30</v>
      </c>
      <c r="AH11" s="12">
        <v>32</v>
      </c>
      <c r="AI11" s="12">
        <v>34</v>
      </c>
      <c r="AJ11" s="12">
        <v>36</v>
      </c>
      <c r="AK11" s="12">
        <v>38</v>
      </c>
      <c r="AL11" s="12">
        <v>40</v>
      </c>
      <c r="AM11" s="12">
        <v>42</v>
      </c>
      <c r="AN11" s="12">
        <v>44</v>
      </c>
      <c r="AO11" s="12">
        <v>46</v>
      </c>
      <c r="AP11" s="12">
        <v>48</v>
      </c>
      <c r="AQ11" s="12">
        <v>50</v>
      </c>
      <c r="AR11" s="12">
        <v>52</v>
      </c>
      <c r="AS11" s="12">
        <v>54</v>
      </c>
      <c r="AT11" s="12">
        <v>56</v>
      </c>
      <c r="AU11" s="12">
        <v>58</v>
      </c>
      <c r="AV11" s="12">
        <v>60</v>
      </c>
      <c r="AW11" s="12">
        <v>62</v>
      </c>
    </row>
    <row r="12" spans="1:49" ht="12.75">
      <c r="A12" s="9"/>
      <c r="B12" s="9"/>
      <c r="C12" s="9"/>
      <c r="D12" s="9"/>
      <c r="E12" s="9"/>
      <c r="F12" s="9"/>
      <c r="G12" s="9"/>
      <c r="H12" s="9"/>
      <c r="I12" s="9"/>
      <c r="J12" s="9"/>
      <c r="Q12" t="s">
        <v>36</v>
      </c>
      <c r="R12" s="12">
        <v>30</v>
      </c>
      <c r="S12" s="12">
        <v>9</v>
      </c>
      <c r="T12" s="12">
        <v>10</v>
      </c>
      <c r="U12" s="12">
        <v>11</v>
      </c>
      <c r="V12" s="12">
        <v>12</v>
      </c>
      <c r="W12" s="12">
        <v>14</v>
      </c>
      <c r="X12" s="12">
        <v>16</v>
      </c>
      <c r="Y12" s="12">
        <v>18</v>
      </c>
      <c r="Z12" s="12">
        <v>20</v>
      </c>
      <c r="AA12" s="12">
        <v>22</v>
      </c>
      <c r="AB12" s="12">
        <v>24</v>
      </c>
      <c r="AC12" s="12">
        <v>26</v>
      </c>
      <c r="AD12" s="12">
        <v>28</v>
      </c>
      <c r="AE12" s="12">
        <v>30</v>
      </c>
      <c r="AF12" s="12">
        <v>32</v>
      </c>
      <c r="AG12" s="12">
        <v>34</v>
      </c>
      <c r="AH12" s="12">
        <v>36</v>
      </c>
      <c r="AI12" s="12">
        <v>38</v>
      </c>
      <c r="AJ12" s="12">
        <v>40</v>
      </c>
      <c r="AK12" s="12">
        <v>42</v>
      </c>
      <c r="AL12" s="12">
        <v>44</v>
      </c>
      <c r="AM12" s="12">
        <v>46</v>
      </c>
      <c r="AN12" s="12">
        <v>48</v>
      </c>
      <c r="AO12" s="12">
        <v>50</v>
      </c>
      <c r="AP12" s="12">
        <v>52</v>
      </c>
      <c r="AQ12" s="12">
        <v>54</v>
      </c>
      <c r="AR12" s="12">
        <v>56</v>
      </c>
      <c r="AS12" s="12">
        <v>58</v>
      </c>
      <c r="AT12" s="12">
        <v>60</v>
      </c>
      <c r="AU12" s="12">
        <v>62</v>
      </c>
      <c r="AV12" s="12">
        <v>64</v>
      </c>
      <c r="AW12" s="12">
        <v>66</v>
      </c>
    </row>
    <row r="13" spans="1:49" ht="12.75">
      <c r="A13" s="9"/>
      <c r="B13" s="9"/>
      <c r="C13" s="9"/>
      <c r="D13" s="9"/>
      <c r="E13" s="9"/>
      <c r="F13" s="9"/>
      <c r="G13" s="9"/>
      <c r="H13" s="9"/>
      <c r="I13" s="9"/>
      <c r="J13" s="9"/>
      <c r="Q13" t="s">
        <v>37</v>
      </c>
      <c r="R13" s="10">
        <v>0.1</v>
      </c>
      <c r="S13" s="10">
        <v>0.2</v>
      </c>
      <c r="T13" s="10">
        <v>0.4</v>
      </c>
      <c r="U13" s="10">
        <v>0.7</v>
      </c>
      <c r="V13" s="10">
        <v>1</v>
      </c>
      <c r="W13" s="10">
        <v>1.3</v>
      </c>
      <c r="X13" s="10">
        <v>1.6</v>
      </c>
      <c r="Y13" s="10">
        <v>1.9</v>
      </c>
      <c r="Z13" s="10">
        <v>2.2</v>
      </c>
      <c r="AA13" s="10">
        <v>2.5</v>
      </c>
      <c r="AB13" s="10">
        <v>2.8</v>
      </c>
      <c r="AC13" s="10">
        <v>3.1</v>
      </c>
      <c r="AD13" s="10">
        <v>3.4</v>
      </c>
      <c r="AE13" s="10">
        <v>3.7</v>
      </c>
      <c r="AF13" s="10">
        <v>4</v>
      </c>
      <c r="AG13" s="10">
        <v>4.3</v>
      </c>
      <c r="AH13" s="10">
        <v>4.6</v>
      </c>
      <c r="AI13" s="10">
        <v>4.9</v>
      </c>
      <c r="AJ13" s="10">
        <v>5.2</v>
      </c>
      <c r="AK13" s="10">
        <v>5.5</v>
      </c>
      <c r="AL13" s="10">
        <v>5.8</v>
      </c>
      <c r="AM13" s="10">
        <v>6.1</v>
      </c>
      <c r="AN13" s="10">
        <v>6.4</v>
      </c>
      <c r="AO13" s="10">
        <v>6.7</v>
      </c>
      <c r="AP13" s="10">
        <v>7</v>
      </c>
      <c r="AQ13" s="10">
        <v>7.3</v>
      </c>
      <c r="AR13" s="10">
        <v>7.6</v>
      </c>
      <c r="AS13" s="10">
        <v>7.9</v>
      </c>
      <c r="AT13" s="10">
        <v>8.2</v>
      </c>
      <c r="AU13" s="10">
        <v>8.5</v>
      </c>
      <c r="AV13" s="10">
        <v>8.8</v>
      </c>
      <c r="AW13" s="10">
        <v>9.1</v>
      </c>
    </row>
    <row r="14" spans="1:49" ht="13.5" thickBot="1">
      <c r="A14" s="9" t="s">
        <v>82</v>
      </c>
      <c r="B14" s="9"/>
      <c r="C14" s="9"/>
      <c r="D14" s="9"/>
      <c r="E14" s="9"/>
      <c r="F14" s="9"/>
      <c r="G14" s="9"/>
      <c r="H14" s="9"/>
      <c r="I14" s="13"/>
      <c r="J14" s="13"/>
      <c r="Q14" t="s">
        <v>38</v>
      </c>
      <c r="R14" s="12">
        <v>-3</v>
      </c>
      <c r="S14" s="12">
        <v>-2</v>
      </c>
      <c r="T14" s="12">
        <v>-1</v>
      </c>
      <c r="U14" s="12">
        <v>0</v>
      </c>
      <c r="V14" s="12">
        <v>0</v>
      </c>
      <c r="W14" s="12">
        <v>1</v>
      </c>
      <c r="X14" s="12">
        <v>1</v>
      </c>
      <c r="Y14" s="12">
        <v>2</v>
      </c>
      <c r="Z14" s="12">
        <v>2</v>
      </c>
      <c r="AA14" s="12">
        <v>3</v>
      </c>
      <c r="AB14" s="12">
        <v>3</v>
      </c>
      <c r="AC14" s="12">
        <v>4</v>
      </c>
      <c r="AD14" s="12">
        <v>4</v>
      </c>
      <c r="AE14" s="12">
        <v>5</v>
      </c>
      <c r="AF14" s="12">
        <v>5</v>
      </c>
      <c r="AG14" s="12">
        <v>6</v>
      </c>
      <c r="AH14" s="12">
        <v>6</v>
      </c>
      <c r="AI14" s="12">
        <v>7</v>
      </c>
      <c r="AJ14" s="12">
        <v>7</v>
      </c>
      <c r="AK14" s="12">
        <v>8</v>
      </c>
      <c r="AL14" s="12">
        <v>8</v>
      </c>
      <c r="AM14" s="12">
        <v>9</v>
      </c>
      <c r="AN14" s="12">
        <v>9</v>
      </c>
      <c r="AO14" s="12">
        <v>10</v>
      </c>
      <c r="AP14" s="12">
        <v>10</v>
      </c>
      <c r="AQ14" s="12">
        <v>11</v>
      </c>
      <c r="AR14" s="12">
        <v>11</v>
      </c>
      <c r="AS14" s="12">
        <v>12</v>
      </c>
      <c r="AT14" s="12">
        <v>12</v>
      </c>
      <c r="AU14" s="12">
        <v>13</v>
      </c>
      <c r="AV14" s="12">
        <v>13</v>
      </c>
      <c r="AW14" s="12">
        <v>14</v>
      </c>
    </row>
    <row r="15" spans="1:49" ht="12.75">
      <c r="A15" s="2" t="s">
        <v>3</v>
      </c>
      <c r="B15" s="6">
        <v>200</v>
      </c>
      <c r="C15" s="14" t="s">
        <v>39</v>
      </c>
      <c r="D15" s="14"/>
      <c r="E15" s="15">
        <f>ROUNDUP(B15/50,0)</f>
        <v>4</v>
      </c>
      <c r="F15" s="15"/>
      <c r="G15" s="2" t="s">
        <v>40</v>
      </c>
      <c r="H15" s="16">
        <f>HLOOKUP(B15,R2:AG3,2,TRUE)</f>
        <v>0</v>
      </c>
      <c r="I15" s="17"/>
      <c r="J15" s="18"/>
      <c r="Q15" t="s">
        <v>41</v>
      </c>
      <c r="R15" s="12">
        <v>-8</v>
      </c>
      <c r="S15" s="12">
        <v>-6</v>
      </c>
      <c r="T15" s="12">
        <v>-4</v>
      </c>
      <c r="U15" s="12">
        <v>-2</v>
      </c>
      <c r="V15" s="12">
        <v>0</v>
      </c>
      <c r="W15" s="12">
        <v>1</v>
      </c>
      <c r="X15" s="12">
        <v>2</v>
      </c>
      <c r="Y15" s="12">
        <v>3</v>
      </c>
      <c r="Z15" s="12">
        <v>4</v>
      </c>
      <c r="AA15" s="12">
        <v>4</v>
      </c>
      <c r="AB15" s="12">
        <v>5</v>
      </c>
      <c r="AC15" s="12">
        <v>5</v>
      </c>
      <c r="AD15" s="12">
        <v>6</v>
      </c>
      <c r="AE15" s="12">
        <v>6</v>
      </c>
      <c r="AF15" s="12">
        <v>6</v>
      </c>
      <c r="AG15" s="12">
        <v>7</v>
      </c>
      <c r="AH15" s="12">
        <v>7</v>
      </c>
      <c r="AI15" s="12">
        <v>8</v>
      </c>
      <c r="AJ15" s="12">
        <v>8</v>
      </c>
      <c r="AK15" s="12">
        <v>8</v>
      </c>
      <c r="AL15" s="12">
        <v>9</v>
      </c>
      <c r="AM15" s="12">
        <v>9</v>
      </c>
      <c r="AN15" s="12">
        <v>10</v>
      </c>
      <c r="AO15" s="12">
        <v>10</v>
      </c>
      <c r="AP15" s="12">
        <v>10</v>
      </c>
      <c r="AQ15" s="12">
        <v>11</v>
      </c>
      <c r="AR15" s="12">
        <v>11</v>
      </c>
      <c r="AS15" s="12">
        <v>12</v>
      </c>
      <c r="AT15" s="12">
        <v>12</v>
      </c>
      <c r="AU15" s="12">
        <v>12</v>
      </c>
      <c r="AV15" s="12">
        <v>13</v>
      </c>
      <c r="AW15" s="12">
        <v>13</v>
      </c>
    </row>
    <row r="16" spans="1:10" ht="12.75">
      <c r="A16" s="2" t="s">
        <v>42</v>
      </c>
      <c r="B16" s="6">
        <v>15</v>
      </c>
      <c r="C16" s="8"/>
      <c r="D16" s="8"/>
      <c r="E16" s="19" t="s">
        <v>43</v>
      </c>
      <c r="F16" s="19"/>
      <c r="G16" s="6">
        <v>12</v>
      </c>
      <c r="I16" s="20"/>
      <c r="J16" s="21"/>
    </row>
    <row r="17" spans="1:40" ht="12.75">
      <c r="A17" s="2" t="s">
        <v>44</v>
      </c>
      <c r="B17" s="6">
        <v>17</v>
      </c>
      <c r="C17" s="8"/>
      <c r="D17" s="8"/>
      <c r="E17" s="19" t="s">
        <v>45</v>
      </c>
      <c r="F17" s="19"/>
      <c r="G17" s="6">
        <v>15</v>
      </c>
      <c r="I17" s="20"/>
      <c r="J17" s="21"/>
      <c r="Q17" t="s">
        <v>46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2" t="s">
        <v>47</v>
      </c>
      <c r="B18" s="6">
        <v>15</v>
      </c>
      <c r="C18" s="8"/>
      <c r="D18" s="8"/>
      <c r="E18" s="19" t="s">
        <v>48</v>
      </c>
      <c r="F18" s="19"/>
      <c r="G18" s="16">
        <f>HLOOKUP(B18,R17:AN18,2,TRUE)</f>
        <v>2</v>
      </c>
      <c r="H18" s="12"/>
      <c r="I18" s="20"/>
      <c r="J18" s="21"/>
      <c r="Q18" t="s">
        <v>49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2" t="s">
        <v>50</v>
      </c>
      <c r="B19">
        <f>HLOOKUP(B16,R5:AW15,2,TRUE)</f>
        <v>1.4</v>
      </c>
      <c r="C19">
        <f>HLOOKUP(G16,R5:AW15,3,TRUE)</f>
        <v>1.4</v>
      </c>
      <c r="D19">
        <f>HLOOKUP(G17,R5:AW15,5,TRUE)</f>
        <v>1.2</v>
      </c>
      <c r="E19">
        <f>HLOOKUP(B17,R5:AW15,9,TRUE)</f>
        <v>1.6</v>
      </c>
      <c r="F19" s="22">
        <f>PRODUCT(B19:E19)</f>
        <v>3.7631999999999994</v>
      </c>
      <c r="G19" s="2" t="s">
        <v>51</v>
      </c>
      <c r="H19" s="23">
        <f>(F19*E15)+0.49</f>
        <v>15.542799999999998</v>
      </c>
      <c r="I19" s="20"/>
      <c r="J19" s="21"/>
    </row>
    <row r="20" spans="1:10" ht="12.75">
      <c r="A20" s="2" t="s">
        <v>52</v>
      </c>
      <c r="B20" s="16">
        <f>HLOOKUP(G17,R5:AW15,6,TRUE)+HLOOKUP(B17,R5:AW15,10,TRUE)</f>
        <v>2</v>
      </c>
      <c r="E20" s="1" t="s">
        <v>53</v>
      </c>
      <c r="F20" s="1"/>
      <c r="G20" s="24">
        <f>E15*HLOOKUP(G16,R5:AW15,4,TRUE)</f>
        <v>1.2</v>
      </c>
      <c r="I20" s="20"/>
      <c r="J20" s="21"/>
    </row>
    <row r="21" spans="1:10" ht="12.75">
      <c r="A21" s="2" t="s">
        <v>54</v>
      </c>
      <c r="B21" s="16">
        <f>HLOOKUP(B17,R5:AW15,11,TRUE)</f>
        <v>2</v>
      </c>
      <c r="F21" s="2" t="s">
        <v>55</v>
      </c>
      <c r="G21" s="16">
        <f>SUM(B16:B17,G16:G17)</f>
        <v>59</v>
      </c>
      <c r="I21" s="20"/>
      <c r="J21" s="21"/>
    </row>
    <row r="22" spans="1:10" ht="12.75">
      <c r="A22" s="19" t="s">
        <v>56</v>
      </c>
      <c r="B22" s="19"/>
      <c r="C22" s="25">
        <f>((B16/10)^3+(G16/10))*(B15/2)</f>
        <v>457.5</v>
      </c>
      <c r="D22" s="25"/>
      <c r="E22" s="19" t="s">
        <v>57</v>
      </c>
      <c r="F22" s="19"/>
      <c r="G22" s="19"/>
      <c r="H22" t="str">
        <f>HLOOKUP(C22,R2:AG4,3,TRUE)</f>
        <v>1d6</v>
      </c>
      <c r="I22" s="20"/>
      <c r="J22" s="21"/>
    </row>
    <row r="23" spans="1:10" ht="12.75">
      <c r="A23" s="19" t="s">
        <v>58</v>
      </c>
      <c r="B23" s="19"/>
      <c r="C23">
        <f>SUM(B16:B17,G16)</f>
        <v>44</v>
      </c>
      <c r="D23" s="8" t="s">
        <v>59</v>
      </c>
      <c r="E23" s="8"/>
      <c r="F23" s="8"/>
      <c r="G23" s="3" t="s">
        <v>83</v>
      </c>
      <c r="H23" s="26"/>
      <c r="I23" s="20"/>
      <c r="J23" s="21"/>
    </row>
    <row r="24" spans="1:10" ht="12.75">
      <c r="A24" s="3"/>
      <c r="B24" s="27"/>
      <c r="C24" s="27"/>
      <c r="D24" s="27"/>
      <c r="E24" s="27"/>
      <c r="F24" s="27"/>
      <c r="G24" s="27"/>
      <c r="H24" s="27"/>
      <c r="I24" s="20"/>
      <c r="J24" s="21"/>
    </row>
    <row r="25" spans="1:10" ht="12.75">
      <c r="A25" s="2" t="s">
        <v>60</v>
      </c>
      <c r="B25">
        <f>HLOOKUP(G17,R5:AW15,7,TRUE)</f>
        <v>12</v>
      </c>
      <c r="D25" t="s">
        <v>61</v>
      </c>
      <c r="E25" s="19" t="s">
        <v>62</v>
      </c>
      <c r="F25" s="19"/>
      <c r="G25" s="22">
        <f>HLOOKUP(G17,R5:AW15,8,TRUE)</f>
        <v>16</v>
      </c>
      <c r="H25" t="s">
        <v>61</v>
      </c>
      <c r="I25" s="20"/>
      <c r="J25" s="21"/>
    </row>
    <row r="26" spans="1:10" ht="12.75">
      <c r="A26" s="19" t="s">
        <v>63</v>
      </c>
      <c r="B26" s="19"/>
      <c r="C26">
        <f>(G17/10)*H4</f>
        <v>1.5</v>
      </c>
      <c r="E26" s="28" t="s">
        <v>64</v>
      </c>
      <c r="F26" s="28"/>
      <c r="G26" s="29">
        <v>0</v>
      </c>
      <c r="I26" s="20"/>
      <c r="J26" s="21"/>
    </row>
    <row r="27" spans="1:10" ht="12.75">
      <c r="A27" s="2" t="s">
        <v>65</v>
      </c>
      <c r="B27">
        <f>G17*3</f>
        <v>45</v>
      </c>
      <c r="C27" s="30" t="s">
        <v>61</v>
      </c>
      <c r="D27" s="31"/>
      <c r="E27" s="31"/>
      <c r="F27" s="31"/>
      <c r="G27" s="31"/>
      <c r="H27" s="31"/>
      <c r="I27" s="20"/>
      <c r="J27" s="21"/>
    </row>
    <row r="28" spans="1:10" ht="12.75">
      <c r="A28" s="19" t="s">
        <v>66</v>
      </c>
      <c r="B28" s="19"/>
      <c r="C28" s="19"/>
      <c r="D28" s="32" t="s">
        <v>84</v>
      </c>
      <c r="E28" s="32"/>
      <c r="F28" s="32"/>
      <c r="G28" s="32"/>
      <c r="H28" s="32"/>
      <c r="I28" s="20"/>
      <c r="J28" s="21"/>
    </row>
    <row r="29" spans="1:10" ht="12.75">
      <c r="A29" s="9"/>
      <c r="B29" s="9"/>
      <c r="C29" s="9"/>
      <c r="D29" s="9"/>
      <c r="E29" s="9"/>
      <c r="F29" s="9"/>
      <c r="G29" s="9"/>
      <c r="H29" s="9"/>
      <c r="I29" s="20"/>
      <c r="J29" s="21"/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20"/>
      <c r="J30" s="21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20"/>
      <c r="J31" s="21"/>
    </row>
    <row r="32" spans="1:10" ht="12.75">
      <c r="A32" s="19" t="s">
        <v>67</v>
      </c>
      <c r="B32" s="19"/>
      <c r="C32" s="32"/>
      <c r="D32" s="32"/>
      <c r="E32" s="32"/>
      <c r="F32" s="32"/>
      <c r="G32" s="32"/>
      <c r="H32" s="33"/>
      <c r="I32" s="20"/>
      <c r="J32" s="21"/>
    </row>
    <row r="33" spans="1:10" ht="13.5" thickBot="1">
      <c r="A33" s="8" t="s">
        <v>68</v>
      </c>
      <c r="B33" s="8"/>
      <c r="C33" s="34">
        <v>0</v>
      </c>
      <c r="D33" t="s">
        <v>69</v>
      </c>
      <c r="E33" s="35"/>
      <c r="F33" s="35"/>
      <c r="G33" s="35"/>
      <c r="H33" s="36"/>
      <c r="I33" s="37"/>
      <c r="J33" s="38"/>
    </row>
    <row r="34" spans="1:10" ht="12.75">
      <c r="A34" s="19" t="s">
        <v>70</v>
      </c>
      <c r="B34" s="19"/>
      <c r="C34" s="9" t="s">
        <v>85</v>
      </c>
      <c r="D34" s="9"/>
      <c r="E34" s="9"/>
      <c r="F34" s="9"/>
      <c r="G34" s="9"/>
      <c r="H34" s="9"/>
      <c r="I34" s="9"/>
      <c r="J34" s="9"/>
    </row>
    <row r="35" spans="1:10" ht="12.75">
      <c r="A35" s="9" t="s">
        <v>86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32" t="s">
        <v>87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2.75">
      <c r="A37" s="9" t="s">
        <v>88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9" t="s">
        <v>89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 t="s">
        <v>100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9" t="s">
        <v>90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9" t="s">
        <v>91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9" t="s">
        <v>101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9" t="s">
        <v>92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ht="12.75">
      <c r="A44" s="9" t="s">
        <v>93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 ht="12.75">
      <c r="A45" s="9" t="s">
        <v>94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32" t="s">
        <v>95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2.75">
      <c r="A47" s="32" t="s">
        <v>96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2.75">
      <c r="A48" s="32" t="s">
        <v>97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2.75">
      <c r="A49" s="32" t="s">
        <v>98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2.75">
      <c r="A50" s="32" t="s">
        <v>99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12.75">
      <c r="A51" s="39" t="s">
        <v>71</v>
      </c>
      <c r="B51" s="40"/>
      <c r="C51" s="40"/>
      <c r="D51" s="40"/>
      <c r="E51" s="40"/>
      <c r="F51" s="40"/>
      <c r="G51" s="40"/>
      <c r="H51" s="40"/>
      <c r="I51" s="40"/>
      <c r="J51" s="40"/>
    </row>
  </sheetData>
  <mergeCells count="64">
    <mergeCell ref="A50:J50"/>
    <mergeCell ref="A49:J49"/>
    <mergeCell ref="A47:J47"/>
    <mergeCell ref="A46:J46"/>
    <mergeCell ref="A48:J48"/>
    <mergeCell ref="A51:J51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E25:F25"/>
    <mergeCell ref="A26:B26"/>
    <mergeCell ref="A31:H31"/>
    <mergeCell ref="A9:J9"/>
    <mergeCell ref="A13:J13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A35:J35"/>
    <mergeCell ref="A36:J36"/>
    <mergeCell ref="A37:J37"/>
    <mergeCell ref="A38:J38"/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1999-08-12T16:46:30Z</dcterms:created>
  <cp:category/>
  <cp:version/>
  <cp:contentType/>
  <cp:contentStatus/>
</cp:coreProperties>
</file>