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Purge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'Purge'!$A$1:$J$46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<sst xmlns="http://schemas.openxmlformats.org/spreadsheetml/2006/main" count="96" uniqueCount="93">
  <si>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</si>
  <si>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</si>
  <si>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</si>
  <si>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</si>
  <si>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</si>
  <si>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</si>
  <si>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</si>
  <si>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</si>
  <si>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</si>
  <si>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</si>
  <si>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</si>
  <si>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</si>
  <si>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</si>
  <si>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</si>
  <si>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</si>
  <si>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</si>
  <si>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</si>
  <si>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</si>
  <si>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</si>
  <si>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</si>
  <si>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</si>
  <si>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</si>
  <si>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</si>
  <si>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</si>
  <si>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</si>
  <si>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</si>
  <si>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</si>
  <si>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</si>
  <si>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</si>
  <si>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</si>
  <si>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</si>
  <si>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</si>
  <si>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</si>
  <si>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</si>
  <si>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</si>
  <si>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</si>
  <si>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</si>
  <si>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</si>
  <si>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</si>
  <si>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</si>
  <si>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</si>
  <si>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</si>
  <si>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</si>
  <si>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</si>
  <si>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</si>
  <si>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</si>
  <si>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</si>
  <si>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</si>
  <si>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</si>
  <si>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</si>
  <si>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</si>
  <si>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</si>
  <si>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</si>
  <si>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</si>
  <si>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</si>
  <si>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</si>
  <si>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</si>
  <si>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</si>
  <si>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</si>
  <si>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</si>
  <si>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</si>
  <si>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</si>
  <si>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</si>
  <si>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</si>
  <si>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</si>
  <si>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</si>
  <si>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</si>
  <si>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</si>
  <si>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</si>
  <si>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</si>
  <si>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</si>
  <si>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</si>
  <si>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</si>
  <si>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Marcus Neals</t>
  </si>
  <si>
    <t>Purge</t>
  </si>
  <si>
    <t>+3 to hit with Gravity</t>
  </si>
  <si>
    <t xml:space="preserve">Gravity Control Device: Range: 20", Adjust Weight by factor of 20 up or down, PR=1 factor of change, </t>
  </si>
  <si>
    <t>Invulnerability Device: 30 points vs. explosives/Energy attacks</t>
  </si>
  <si>
    <t>Heightened Senses Device: Infrared goggles</t>
  </si>
  <si>
    <t>Heightened Agility A: +15</t>
  </si>
  <si>
    <t>Heightened Endurance A: +20</t>
  </si>
  <si>
    <t>Prejudice: Reputation for brutally slaughtering good and evil mutants</t>
  </si>
  <si>
    <t>(American) Military</t>
  </si>
  <si>
    <t xml:space="preserve">Mark Neals was a member of the U.S. Marines Special Forces. On Top Secret </t>
  </si>
  <si>
    <t xml:space="preserve">back to the States, but was severely traumatized by the event. He began to blame Mutants for </t>
  </si>
  <si>
    <t xml:space="preserve">became frustrated from the lack of support. </t>
  </si>
  <si>
    <t xml:space="preserve">Eventually he took matters into his own hands. He stole some experimental weapons from an Army </t>
  </si>
  <si>
    <t xml:space="preserve">test facility and became the vigilante known as Purge. For the past couple years Purge has been </t>
  </si>
  <si>
    <t xml:space="preserve">travelling the nation killing and/or discrediting mutant heroes and villains. He is an extremist, but he </t>
  </si>
  <si>
    <t>believes he is working for the good of the world.</t>
  </si>
  <si>
    <t xml:space="preserve">exercises in a foreign country the rest of his team was killed by enemy superagents. Neal made it </t>
  </si>
  <si>
    <t xml:space="preserve">everything that was going wrong with the world. He tried to start a Human Supremacist organization, but </t>
  </si>
  <si>
    <t>Neutral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</si>
</sst>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92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74</v>
      </c>
      <c r="C3" s="24"/>
      <c r="D3" s="24"/>
      <c r="E3" s="24"/>
      <c r="F3" s="24"/>
      <c r="G3" s="1" t="s">
        <v>5</v>
      </c>
      <c r="H3" s="2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32">
        <v>0</v>
      </c>
      <c r="C4" s="32"/>
      <c r="D4" s="32"/>
      <c r="E4" s="32"/>
      <c r="F4" s="32"/>
      <c r="G4" s="1" t="s">
        <v>9</v>
      </c>
      <c r="H4" s="3">
        <v>4</v>
      </c>
      <c r="I4" s="4" t="s">
        <v>10</v>
      </c>
      <c r="J4" s="3">
        <v>27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18"/>
      <c r="C5" s="18"/>
      <c r="D5" s="18"/>
      <c r="E5" s="18"/>
      <c r="F5" s="18"/>
      <c r="G5" s="1" t="s">
        <v>28</v>
      </c>
      <c r="H5" s="24" t="s">
        <v>75</v>
      </c>
      <c r="I5" s="24"/>
      <c r="J5" s="24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80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 t="s">
        <v>81</v>
      </c>
      <c r="B14" s="23"/>
      <c r="C14" s="23"/>
      <c r="D14" s="23"/>
      <c r="E14" s="23"/>
      <c r="F14" s="23"/>
      <c r="G14" s="23"/>
      <c r="H14" s="23"/>
      <c r="I14" s="25"/>
      <c r="J14" s="25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190</v>
      </c>
      <c r="C15" s="26" t="s">
        <v>39</v>
      </c>
      <c r="D15" s="26"/>
      <c r="E15" s="31">
        <f>ROUNDUP(B15/50,0)</f>
        <v>4</v>
      </c>
      <c r="F15" s="31"/>
      <c r="G15" s="1" t="s">
        <v>40</v>
      </c>
      <c r="H15" s="5">
        <f>HLOOKUP(B15,R2:AG3,2,TRUE)</f>
        <v>0</v>
      </c>
      <c r="I15" s="33"/>
      <c r="J15" s="34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16</v>
      </c>
      <c r="C16" s="18"/>
      <c r="D16" s="18"/>
      <c r="E16" s="19" t="s">
        <v>43</v>
      </c>
      <c r="F16" s="19"/>
      <c r="G16" s="3">
        <v>36</v>
      </c>
      <c r="I16" s="35"/>
      <c r="J16" s="36"/>
    </row>
    <row r="17" spans="1:40" ht="12.75">
      <c r="A17" s="1" t="s">
        <v>44</v>
      </c>
      <c r="B17" s="3">
        <v>30</v>
      </c>
      <c r="C17" s="18"/>
      <c r="D17" s="18"/>
      <c r="E17" s="19" t="s">
        <v>45</v>
      </c>
      <c r="F17" s="19"/>
      <c r="G17" s="3">
        <v>14</v>
      </c>
      <c r="I17" s="35"/>
      <c r="J17" s="36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11</v>
      </c>
      <c r="C18" s="18"/>
      <c r="D18" s="18"/>
      <c r="E18" s="19" t="s">
        <v>48</v>
      </c>
      <c r="F18" s="19"/>
      <c r="G18" s="5">
        <f>HLOOKUP(B18,R17:AN18,2,TRUE)</f>
        <v>0</v>
      </c>
      <c r="H18" s="8"/>
      <c r="I18" s="35"/>
      <c r="J18" s="36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1.4</v>
      </c>
      <c r="C19">
        <f>HLOOKUP(G16,R5:AW15,3,TRUE)</f>
        <v>4.6</v>
      </c>
      <c r="D19">
        <f>HLOOKUP(G17,R5:AW15,5,TRUE)</f>
        <v>1.1</v>
      </c>
      <c r="E19">
        <f>HLOOKUP(B17,R5:AW15,9,TRUE)</f>
        <v>3.1</v>
      </c>
      <c r="F19" s="9">
        <f>PRODUCT(B19:E19)</f>
        <v>21.9604</v>
      </c>
      <c r="G19" s="1" t="s">
        <v>51</v>
      </c>
      <c r="H19" s="10">
        <f>(F19*E15)+0.49</f>
        <v>88.3316</v>
      </c>
      <c r="I19" s="35"/>
      <c r="J19" s="36"/>
    </row>
    <row r="20" spans="1:10" ht="12.75">
      <c r="A20" s="1" t="s">
        <v>52</v>
      </c>
      <c r="B20" s="5">
        <f>HLOOKUP(G17,R5:AW15,6,TRUE)+HLOOKUP(B17,R5:AW15,10,TRUE)</f>
        <v>4</v>
      </c>
      <c r="E20" s="28" t="s">
        <v>53</v>
      </c>
      <c r="F20" s="28"/>
      <c r="G20" s="11">
        <f>E15*HLOOKUP(G16,R5:AW15,4,TRUE)</f>
        <v>4.4</v>
      </c>
      <c r="I20" s="35"/>
      <c r="J20" s="36"/>
    </row>
    <row r="21" spans="1:10" ht="12.75">
      <c r="A21" s="1" t="s">
        <v>54</v>
      </c>
      <c r="B21" s="5">
        <f>HLOOKUP(B17,R5:AW15,11,TRUE)</f>
        <v>5</v>
      </c>
      <c r="F21" s="1" t="s">
        <v>55</v>
      </c>
      <c r="G21" s="5">
        <f>SUM(B16:B17,G16:G17)</f>
        <v>96</v>
      </c>
      <c r="I21" s="35"/>
      <c r="J21" s="36"/>
    </row>
    <row r="22" spans="1:10" ht="12.75">
      <c r="A22" s="19" t="s">
        <v>56</v>
      </c>
      <c r="B22" s="19"/>
      <c r="C22" s="30">
        <f>((B16/10)^3+(G16/10))*(B15/2)</f>
        <v>731.1200000000001</v>
      </c>
      <c r="D22" s="30"/>
      <c r="E22" s="19" t="s">
        <v>57</v>
      </c>
      <c r="F22" s="19"/>
      <c r="G22" s="19"/>
      <c r="H22" t="str">
        <f>HLOOKUP(C22,R2:AG4,3,TRUE)</f>
        <v>1d8</v>
      </c>
      <c r="I22" s="35"/>
      <c r="J22" s="36"/>
    </row>
    <row r="23" spans="1:10" ht="12.75">
      <c r="A23" s="19" t="s">
        <v>58</v>
      </c>
      <c r="B23" s="19"/>
      <c r="C23">
        <f>SUM(B16:B17,G16)</f>
        <v>82</v>
      </c>
      <c r="D23" s="18" t="s">
        <v>59</v>
      </c>
      <c r="E23" s="18"/>
      <c r="F23" s="18"/>
      <c r="G23" s="24"/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60</v>
      </c>
      <c r="B25">
        <f>HLOOKUP(G17,R5:AW15,7,TRUE)</f>
        <v>10</v>
      </c>
      <c r="D25" t="s">
        <v>61</v>
      </c>
      <c r="E25" s="19" t="s">
        <v>62</v>
      </c>
      <c r="F25" s="19"/>
      <c r="G25" s="9">
        <f>HLOOKUP(G17,R5:AW15,8,TRUE)</f>
        <v>14</v>
      </c>
      <c r="H25" t="s">
        <v>61</v>
      </c>
      <c r="I25" s="35"/>
      <c r="J25" s="36"/>
    </row>
    <row r="26" spans="1:10" ht="12.75">
      <c r="A26" s="19" t="s">
        <v>63</v>
      </c>
      <c r="B26" s="19"/>
      <c r="C26">
        <f>(G17/10)*H4</f>
        <v>5.6</v>
      </c>
      <c r="E26" s="17" t="s">
        <v>64</v>
      </c>
      <c r="F26" s="17"/>
      <c r="G26" s="12">
        <v>5000</v>
      </c>
      <c r="I26" s="35"/>
      <c r="J26" s="36"/>
    </row>
    <row r="27" spans="1:10" ht="12.75">
      <c r="A27" s="1" t="s">
        <v>65</v>
      </c>
      <c r="B27">
        <f>G17*3</f>
        <v>42</v>
      </c>
      <c r="C27" s="13" t="s">
        <v>61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66</v>
      </c>
      <c r="B28" s="19"/>
      <c r="C28" s="19"/>
      <c r="D28" s="22" t="s">
        <v>82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67</v>
      </c>
      <c r="B32" s="19"/>
      <c r="C32" s="22" t="s">
        <v>68</v>
      </c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69</v>
      </c>
      <c r="B33" s="18"/>
      <c r="C33" s="14">
        <v>0</v>
      </c>
      <c r="D33" t="s">
        <v>70</v>
      </c>
      <c r="E33" s="20"/>
      <c r="F33" s="20"/>
      <c r="G33" s="20"/>
      <c r="H33" s="21"/>
      <c r="I33" s="37"/>
      <c r="J33" s="38"/>
    </row>
    <row r="34" spans="1:10" ht="12.75">
      <c r="A34" s="19" t="s">
        <v>71</v>
      </c>
      <c r="B34" s="19"/>
      <c r="C34" s="23" t="s">
        <v>83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90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84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91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86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89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1999-08-10T17:21:10Z</dcterms:created>
  <cp:category/>
  <cp:version/>
  <cp:contentType/>
  <cp:contentStatus/>
</cp:coreProperties>
</file>