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2205" activeTab="0"/>
  </bookViews>
  <sheets>
    <sheet name="Vixen" sheetId="1" r:id="rId1"/>
  </sheets>
  <definedNames>
    <definedName name="HTML_CodePage" hidden="1">1252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"C:\WINDOWS\Profiles\griswoca\Desktop\centaurion.htm"</definedName>
    <definedName name="HTML_Title" hidden="1">"Villains and Vigilantes Campaign HQ"</definedName>
    <definedName name="_xlnm.Print_Area" localSheetId="0">'Vixen'!$A$1:$J$46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<sst xmlns="http://schemas.openxmlformats.org/spreadsheetml/2006/main" count="91" uniqueCount="88">
  <si>
    <t>Villains and Vigilantes 2nd Edition</t>
  </si>
  <si>
    <t>Identity:</t>
  </si>
  <si>
    <t>Side:</t>
  </si>
  <si>
    <t>Weight:</t>
  </si>
  <si>
    <t>Name:</t>
  </si>
  <si>
    <t>Gender: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</si>
  <si>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</si>
  <si>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</si>
  <si>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</si>
  <si>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</si>
  <si>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</si>
  <si>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</si>
  <si>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</si>
  <si>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</si>
  <si>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</si>
  <si>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</si>
  <si>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</si>
  <si>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</si>
  <si>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</si>
  <si>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</si>
  <si>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</si>
  <si>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</si>
  <si>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</si>
  <si>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</si>
  <si>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</si>
  <si>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</si>
  <si>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</si>
  <si>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</si>
  <si>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Attr. Value</t>
  </si>
  <si>
    <t>Str HP Mod</t>
  </si>
  <si>
    <t>End HP Mod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</si>
  <si>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</si>
  <si>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</si>
  <si>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</si>
  <si>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</si>
  <si>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</si>
  <si>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</si>
  <si>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</si>
  <si>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</si>
  <si>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</si>
  <si>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</si>
  <si>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</si>
  <si>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</si>
  <si>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</si>
  <si>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</si>
  <si>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</si>
  <si>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</si>
  <si>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</si>
  <si>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</si>
  <si>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</si>
  <si>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</si>
  <si>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</si>
  <si>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</si>
  <si>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</si>
  <si>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</si>
  <si>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</si>
  <si>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</si>
  <si>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</si>
  <si>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</si>
  <si>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</si>
  <si>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</si>
  <si>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</si>
  <si>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</si>
  <si>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</si>
  <si>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</si>
  <si>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</si>
  <si>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Legal Status: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</si>
  <si>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</si>
  <si>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</si>
  <si>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</si>
  <si>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>Copyright 1999 Craig Griswold - fortean@pcisys.net</t>
  </si>
  <si>
    <t>Vixen</t>
  </si>
  <si>
    <t>Neutral</t>
  </si>
  <si>
    <t>Female</t>
  </si>
  <si>
    <t xml:space="preserve">Teleportation: PR=4, Range=(Power*100)" </t>
  </si>
  <si>
    <t>Mutant Power: Each extra power point spent on teleport cargo capacity is doubled</t>
  </si>
  <si>
    <t>(American-Thailand) Crime</t>
  </si>
  <si>
    <t>Juvenile Criminal</t>
  </si>
  <si>
    <t xml:space="preserve">worker. After she was born her father sent for her and her mother to live with him in America. She did </t>
  </si>
  <si>
    <t xml:space="preserve">not have a happy childhood. Her father was abusive and regularly beat her and her mother. When her </t>
  </si>
  <si>
    <t xml:space="preserve">mutant powers manifested, she was scared of what her father would think or do - so she left. She has </t>
  </si>
  <si>
    <t>been living on the streets about 6 months, stealing whatever she needs using her newfound powers.</t>
  </si>
  <si>
    <t xml:space="preserve">Heroes will most likely find her stealing clothes or food, she teleport out before she can be caught. But, </t>
  </si>
  <si>
    <t xml:space="preserve">eventually they will catch her and have to decide what to do. Note: she does not wear a costume, she </t>
  </si>
  <si>
    <t xml:space="preserve">dresses in jeans, shirt, jean jacket and sunglasses She also steals only what her and the other </t>
  </si>
  <si>
    <t>homeless people need - food, clothes, and medicine.</t>
  </si>
  <si>
    <t>Emmanuelle Baker</t>
  </si>
  <si>
    <t>Emmanuelle "Manny" Baker was born to an American soldier and a Thai factory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</si>
</sst>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3" fontId="2" fillId="0" borderId="0" xfId="0" applyNumberFormat="1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33" ht="12.75">
      <c r="A2" s="1" t="s">
        <v>1</v>
      </c>
      <c r="B2" s="24" t="s">
        <v>86</v>
      </c>
      <c r="C2" s="24"/>
      <c r="D2" s="24"/>
      <c r="E2" s="24"/>
      <c r="F2" s="24"/>
      <c r="G2" s="1" t="s">
        <v>2</v>
      </c>
      <c r="H2" s="2" t="s">
        <v>72</v>
      </c>
      <c r="Q2" t="s">
        <v>3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4</v>
      </c>
      <c r="B3" s="24" t="s">
        <v>71</v>
      </c>
      <c r="C3" s="24"/>
      <c r="D3" s="24"/>
      <c r="E3" s="24"/>
      <c r="F3" s="24"/>
      <c r="G3" s="1" t="s">
        <v>5</v>
      </c>
      <c r="H3" s="2" t="s">
        <v>73</v>
      </c>
      <c r="Q3" t="s">
        <v>6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7</v>
      </c>
      <c r="B4" s="33">
        <v>0</v>
      </c>
      <c r="C4" s="33"/>
      <c r="D4" s="33"/>
      <c r="E4" s="33"/>
      <c r="F4" s="33"/>
      <c r="G4" s="1" t="s">
        <v>8</v>
      </c>
      <c r="H4" s="3">
        <v>1</v>
      </c>
      <c r="I4" s="4" t="s">
        <v>9</v>
      </c>
      <c r="J4" s="3">
        <v>14</v>
      </c>
      <c r="Q4" t="s">
        <v>10</v>
      </c>
      <c r="R4">
        <v>1</v>
      </c>
      <c r="S4" t="s">
        <v>11</v>
      </c>
      <c r="T4" t="s">
        <v>12</v>
      </c>
      <c r="U4" t="s">
        <v>13</v>
      </c>
      <c r="V4" t="s">
        <v>14</v>
      </c>
      <c r="W4" t="s">
        <v>15</v>
      </c>
      <c r="X4" t="s">
        <v>16</v>
      </c>
      <c r="Y4" t="s">
        <v>17</v>
      </c>
      <c r="Z4" t="s">
        <v>18</v>
      </c>
      <c r="AA4" t="s">
        <v>19</v>
      </c>
      <c r="AB4" t="s">
        <v>20</v>
      </c>
      <c r="AC4" t="s">
        <v>21</v>
      </c>
      <c r="AD4" t="s">
        <v>22</v>
      </c>
      <c r="AE4" t="s">
        <v>23</v>
      </c>
      <c r="AF4" t="s">
        <v>24</v>
      </c>
      <c r="AG4" t="s">
        <v>25</v>
      </c>
    </row>
    <row r="5" spans="1:49" ht="12.75">
      <c r="A5" s="1" t="s">
        <v>26</v>
      </c>
      <c r="B5" s="18"/>
      <c r="C5" s="18"/>
      <c r="D5" s="18"/>
      <c r="E5" s="18"/>
      <c r="F5" s="18"/>
      <c r="G5" s="1" t="s">
        <v>27</v>
      </c>
      <c r="H5" s="24"/>
      <c r="I5" s="24"/>
      <c r="J5" s="24"/>
      <c r="Q5" t="s">
        <v>28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23" t="s">
        <v>74</v>
      </c>
      <c r="B6" s="23"/>
      <c r="C6" s="23"/>
      <c r="D6" s="23"/>
      <c r="E6" s="23"/>
      <c r="F6" s="23"/>
      <c r="G6" s="23"/>
      <c r="H6" s="23"/>
      <c r="I6" s="23"/>
      <c r="J6" s="23"/>
      <c r="Q6" t="s">
        <v>29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23" t="s">
        <v>75</v>
      </c>
      <c r="B7" s="23"/>
      <c r="C7" s="23"/>
      <c r="D7" s="23"/>
      <c r="E7" s="23"/>
      <c r="F7" s="23"/>
      <c r="G7" s="23"/>
      <c r="H7" s="23"/>
      <c r="I7" s="23"/>
      <c r="J7" s="23"/>
      <c r="Q7" t="s">
        <v>30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23"/>
      <c r="B8" s="23"/>
      <c r="C8" s="23"/>
      <c r="D8" s="23"/>
      <c r="E8" s="23"/>
      <c r="F8" s="23"/>
      <c r="G8" s="23"/>
      <c r="H8" s="23"/>
      <c r="I8" s="23"/>
      <c r="J8" s="23"/>
      <c r="Q8" t="s">
        <v>31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23"/>
      <c r="B9" s="23"/>
      <c r="C9" s="23"/>
      <c r="D9" s="23"/>
      <c r="E9" s="23"/>
      <c r="F9" s="23"/>
      <c r="G9" s="23"/>
      <c r="H9" s="23"/>
      <c r="I9" s="23"/>
      <c r="J9" s="23"/>
      <c r="Q9" t="s">
        <v>32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Q10" t="s">
        <v>33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Q11" t="s">
        <v>34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Q12" t="s">
        <v>35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Q13" t="s">
        <v>36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23"/>
      <c r="B14" s="23"/>
      <c r="C14" s="23"/>
      <c r="D14" s="23"/>
      <c r="E14" s="23"/>
      <c r="F14" s="23"/>
      <c r="G14" s="23"/>
      <c r="H14" s="23"/>
      <c r="I14" s="25"/>
      <c r="J14" s="25"/>
      <c r="Q14" t="s">
        <v>37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3</v>
      </c>
      <c r="B15" s="3">
        <v>115</v>
      </c>
      <c r="C15" s="26" t="s">
        <v>38</v>
      </c>
      <c r="D15" s="26"/>
      <c r="E15" s="31">
        <f>ROUNDUP(B15/50,0)</f>
        <v>3</v>
      </c>
      <c r="F15" s="31"/>
      <c r="G15" s="1" t="s">
        <v>39</v>
      </c>
      <c r="H15" s="5">
        <f>HLOOKUP(B15,R2:AG3,2,TRUE)</f>
        <v>2</v>
      </c>
      <c r="I15" s="34"/>
      <c r="J15" s="35"/>
      <c r="Q15" t="s">
        <v>40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41</v>
      </c>
      <c r="B16" s="3">
        <v>15</v>
      </c>
      <c r="C16" s="18"/>
      <c r="D16" s="18"/>
      <c r="E16" s="19" t="s">
        <v>42</v>
      </c>
      <c r="F16" s="19"/>
      <c r="G16" s="3">
        <v>15</v>
      </c>
      <c r="I16" s="36"/>
      <c r="J16" s="37"/>
    </row>
    <row r="17" spans="1:40" ht="12.75">
      <c r="A17" s="1" t="s">
        <v>43</v>
      </c>
      <c r="B17" s="3">
        <v>11</v>
      </c>
      <c r="C17" s="18"/>
      <c r="D17" s="18"/>
      <c r="E17" s="19" t="s">
        <v>44</v>
      </c>
      <c r="F17" s="19"/>
      <c r="G17" s="3">
        <v>17</v>
      </c>
      <c r="I17" s="36"/>
      <c r="J17" s="37"/>
      <c r="Q17" t="s">
        <v>45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46</v>
      </c>
      <c r="B18" s="3">
        <v>12</v>
      </c>
      <c r="C18" s="18"/>
      <c r="D18" s="18"/>
      <c r="E18" s="19" t="s">
        <v>47</v>
      </c>
      <c r="F18" s="19"/>
      <c r="G18" s="5">
        <f>HLOOKUP(B18,R17:AN18,2,TRUE)</f>
        <v>1</v>
      </c>
      <c r="H18" s="8"/>
      <c r="I18" s="36"/>
      <c r="J18" s="37"/>
      <c r="Q18" t="s">
        <v>48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49</v>
      </c>
      <c r="B19">
        <f>HLOOKUP(B16,R5:AW15,2,TRUE)</f>
        <v>1.4</v>
      </c>
      <c r="C19">
        <f>HLOOKUP(G16,R5:AW15,3,TRUE)</f>
        <v>1.8</v>
      </c>
      <c r="D19">
        <f>HLOOKUP(G17,R5:AW15,5,TRUE)</f>
        <v>1.2</v>
      </c>
      <c r="E19">
        <f>HLOOKUP(B17,R5:AW15,9,TRUE)</f>
        <v>1</v>
      </c>
      <c r="F19" s="9">
        <f>PRODUCT(B19:E19)</f>
        <v>3.024</v>
      </c>
      <c r="G19" s="1" t="s">
        <v>50</v>
      </c>
      <c r="H19" s="10">
        <f>(F19*E15)+0.49</f>
        <v>9.562</v>
      </c>
      <c r="I19" s="36"/>
      <c r="J19" s="37"/>
    </row>
    <row r="20" spans="1:10" ht="12.75">
      <c r="A20" s="1" t="s">
        <v>51</v>
      </c>
      <c r="B20" s="5">
        <f>HLOOKUP(G17,R5:AW15,6,TRUE)+HLOOKUP(B17,R5:AW15,10,TRUE)</f>
        <v>1</v>
      </c>
      <c r="E20" s="28" t="s">
        <v>52</v>
      </c>
      <c r="F20" s="28"/>
      <c r="G20" s="11">
        <f>E15*HLOOKUP(G16,R5:AW15,4,TRUE)</f>
        <v>1.2000000000000002</v>
      </c>
      <c r="I20" s="36"/>
      <c r="J20" s="37"/>
    </row>
    <row r="21" spans="1:10" ht="12.75">
      <c r="A21" s="1" t="s">
        <v>53</v>
      </c>
      <c r="B21" s="5">
        <f>HLOOKUP(B17,R5:AW15,11,TRUE)</f>
        <v>0</v>
      </c>
      <c r="F21" s="1" t="s">
        <v>54</v>
      </c>
      <c r="G21" s="5">
        <f>SUM(B16:B17,G16:G17)</f>
        <v>58</v>
      </c>
      <c r="I21" s="36"/>
      <c r="J21" s="37"/>
    </row>
    <row r="22" spans="1:10" ht="12.75">
      <c r="A22" s="19" t="s">
        <v>55</v>
      </c>
      <c r="B22" s="19"/>
      <c r="C22" s="30">
        <f>((B16/10)^3+(G16/10))*(B15/2)</f>
        <v>280.3125</v>
      </c>
      <c r="D22" s="30"/>
      <c r="E22" s="19" t="s">
        <v>56</v>
      </c>
      <c r="F22" s="19"/>
      <c r="G22" s="19"/>
      <c r="H22" t="str">
        <f>HLOOKUP(C22,R2:AG4,3,TRUE)</f>
        <v>1d6</v>
      </c>
      <c r="I22" s="36"/>
      <c r="J22" s="37"/>
    </row>
    <row r="23" spans="1:10" ht="12.75">
      <c r="A23" s="19" t="s">
        <v>57</v>
      </c>
      <c r="B23" s="19"/>
      <c r="C23">
        <f>SUM(B16:B17,G16)</f>
        <v>41</v>
      </c>
      <c r="D23" s="18" t="s">
        <v>58</v>
      </c>
      <c r="E23" s="18"/>
      <c r="F23" s="18"/>
      <c r="G23" s="24"/>
      <c r="H23" s="29"/>
      <c r="I23" s="36"/>
      <c r="J23" s="37"/>
    </row>
    <row r="24" spans="1:10" ht="12.75">
      <c r="A24" s="24"/>
      <c r="B24" s="40"/>
      <c r="C24" s="40"/>
      <c r="D24" s="40"/>
      <c r="E24" s="40"/>
      <c r="F24" s="40"/>
      <c r="G24" s="40"/>
      <c r="H24" s="40"/>
      <c r="I24" s="36"/>
      <c r="J24" s="37"/>
    </row>
    <row r="25" spans="1:10" ht="12.75">
      <c r="A25" s="1" t="s">
        <v>59</v>
      </c>
      <c r="B25">
        <f>HLOOKUP(G17,R5:AW15,7,TRUE)</f>
        <v>12</v>
      </c>
      <c r="D25" t="s">
        <v>60</v>
      </c>
      <c r="E25" s="19" t="s">
        <v>61</v>
      </c>
      <c r="F25" s="19"/>
      <c r="G25" s="9">
        <f>HLOOKUP(G17,R5:AW15,8,TRUE)</f>
        <v>16</v>
      </c>
      <c r="H25" t="s">
        <v>60</v>
      </c>
      <c r="I25" s="36"/>
      <c r="J25" s="37"/>
    </row>
    <row r="26" spans="1:10" ht="12.75">
      <c r="A26" s="19" t="s">
        <v>62</v>
      </c>
      <c r="B26" s="19"/>
      <c r="C26">
        <f>(G17/10)*H4</f>
        <v>1.7</v>
      </c>
      <c r="E26" s="17" t="s">
        <v>63</v>
      </c>
      <c r="F26" s="17"/>
      <c r="G26" s="12">
        <v>0</v>
      </c>
      <c r="I26" s="36"/>
      <c r="J26" s="37"/>
    </row>
    <row r="27" spans="1:10" ht="12.75">
      <c r="A27" s="1" t="s">
        <v>64</v>
      </c>
      <c r="B27">
        <f>G17*3</f>
        <v>51</v>
      </c>
      <c r="C27" s="13" t="s">
        <v>60</v>
      </c>
      <c r="D27" s="27"/>
      <c r="E27" s="27"/>
      <c r="F27" s="27"/>
      <c r="G27" s="27"/>
      <c r="H27" s="27"/>
      <c r="I27" s="36"/>
      <c r="J27" s="37"/>
    </row>
    <row r="28" spans="1:10" ht="12.75">
      <c r="A28" s="19" t="s">
        <v>65</v>
      </c>
      <c r="B28" s="19"/>
      <c r="C28" s="19"/>
      <c r="D28" s="22" t="s">
        <v>76</v>
      </c>
      <c r="E28" s="22"/>
      <c r="F28" s="22"/>
      <c r="G28" s="22"/>
      <c r="H28" s="22"/>
      <c r="I28" s="36"/>
      <c r="J28" s="37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36"/>
      <c r="J29" s="37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36"/>
      <c r="J30" s="37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36"/>
      <c r="J31" s="37"/>
    </row>
    <row r="32" spans="1:10" ht="12.75">
      <c r="A32" s="19" t="s">
        <v>66</v>
      </c>
      <c r="B32" s="19"/>
      <c r="C32" s="22" t="s">
        <v>77</v>
      </c>
      <c r="D32" s="22"/>
      <c r="E32" s="22"/>
      <c r="F32" s="22"/>
      <c r="G32" s="22"/>
      <c r="H32" s="41"/>
      <c r="I32" s="36"/>
      <c r="J32" s="37"/>
    </row>
    <row r="33" spans="1:10" ht="13.5" thickBot="1">
      <c r="A33" s="18" t="s">
        <v>67</v>
      </c>
      <c r="B33" s="18"/>
      <c r="C33" s="14">
        <v>0</v>
      </c>
      <c r="D33" t="s">
        <v>68</v>
      </c>
      <c r="E33" s="20"/>
      <c r="F33" s="20"/>
      <c r="G33" s="20"/>
      <c r="H33" s="21"/>
      <c r="I33" s="38"/>
      <c r="J33" s="39"/>
    </row>
    <row r="34" spans="1:10" ht="12.75">
      <c r="A34" s="19" t="s">
        <v>69</v>
      </c>
      <c r="B34" s="19"/>
      <c r="C34" s="32" t="s">
        <v>87</v>
      </c>
      <c r="D34" s="23"/>
      <c r="E34" s="23"/>
      <c r="F34" s="23"/>
      <c r="G34" s="23"/>
      <c r="H34" s="23"/>
      <c r="I34" s="23"/>
      <c r="J34" s="23"/>
    </row>
    <row r="35" spans="1:10" ht="12.75">
      <c r="A35" s="23" t="s">
        <v>78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2" t="s">
        <v>79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3" t="s">
        <v>80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 t="s">
        <v>81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 t="s">
        <v>82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 t="s">
        <v>83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3" t="s">
        <v>84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3" t="s">
        <v>85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15" t="s">
        <v>70</v>
      </c>
      <c r="B46" s="16"/>
      <c r="C46" s="16"/>
      <c r="D46" s="16"/>
      <c r="E46" s="16"/>
      <c r="F46" s="16"/>
      <c r="G46" s="16"/>
      <c r="H46" s="16"/>
      <c r="I46" s="16"/>
      <c r="J46" s="16"/>
    </row>
  </sheetData>
  <mergeCells count="59"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  <mergeCell ref="A35:J35"/>
    <mergeCell ref="A36:J36"/>
    <mergeCell ref="A37:J37"/>
    <mergeCell ref="A38:J38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E25:F25"/>
    <mergeCell ref="A26:B26"/>
    <mergeCell ref="A31:H31"/>
    <mergeCell ref="A9:J9"/>
    <mergeCell ref="A13:J13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1999-08-11T15:18:49Z</dcterms:created>
  <cp:category/>
  <cp:version/>
  <cp:contentType/>
  <cp:contentStatus/>
</cp:coreProperties>
</file>